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170" windowHeight="8700" activeTab="0"/>
  </bookViews>
  <sheets>
    <sheet name="część I" sheetId="1" r:id="rId1"/>
    <sheet name="Arkusz1" sheetId="2" r:id="rId2"/>
  </sheets>
  <definedNames>
    <definedName name="_xlnm.Print_Area" localSheetId="0">'część I'!$A$1:$Q$38</definedName>
  </definedNames>
  <calcPr fullCalcOnLoad="1"/>
</workbook>
</file>

<file path=xl/sharedStrings.xml><?xml version="1.0" encoding="utf-8"?>
<sst xmlns="http://schemas.openxmlformats.org/spreadsheetml/2006/main" count="119" uniqueCount="89">
  <si>
    <t>Lp.</t>
  </si>
  <si>
    <t>....................................................................................</t>
  </si>
  <si>
    <t>Jedn. miary</t>
  </si>
  <si>
    <t>Asortyment</t>
  </si>
  <si>
    <t>Kwota podatku VAT [zł]</t>
  </si>
  <si>
    <t>kol. 1</t>
  </si>
  <si>
    <t>kol. 2</t>
  </si>
  <si>
    <t>kol. 3</t>
  </si>
  <si>
    <t>kol. 4</t>
  </si>
  <si>
    <t>pieczęć Wykonawcy (nazwa firmy, adres)</t>
  </si>
  <si>
    <t>miejscowość, data</t>
  </si>
  <si>
    <t>……………………………………………………</t>
  </si>
  <si>
    <t>ZAMÓWIENIE PODSTAWOWE</t>
  </si>
  <si>
    <t>Stawka podatku VAT [%]</t>
  </si>
  <si>
    <t xml:space="preserve">Wartość brutto [zł] </t>
  </si>
  <si>
    <t>RAZEM*</t>
  </si>
  <si>
    <t>Wartość netto [zł]</t>
  </si>
  <si>
    <t>ZAMÓWIENIE W RAMACH PRAWA OPCJI</t>
  </si>
  <si>
    <t>RAZEM: ZAMÓWIENIE PODSTAWOWE + OPCJA</t>
  </si>
  <si>
    <t>Ilość</t>
  </si>
  <si>
    <t>kol. 5</t>
  </si>
  <si>
    <t>kol. 6</t>
  </si>
  <si>
    <t>kol. 7</t>
  </si>
  <si>
    <t>kol. 8</t>
  </si>
  <si>
    <t>kol. 9</t>
  </si>
  <si>
    <t>kol. 10</t>
  </si>
  <si>
    <t>kol. 11</t>
  </si>
  <si>
    <t>kol. 12</t>
  </si>
  <si>
    <t>kol. 13</t>
  </si>
  <si>
    <t>kol. 14</t>
  </si>
  <si>
    <t>kol. 15</t>
  </si>
  <si>
    <t>kol. 16</t>
  </si>
  <si>
    <t>kol. 17</t>
  </si>
  <si>
    <t>szt.</t>
  </si>
  <si>
    <t>Załacznik nr 2A do SWZ</t>
  </si>
  <si>
    <t>…………………………………………………   
(dokument należy podpisać kwalifikowanym podpisem elektronicznym lub podpisem osobistym lub zaufanym przez osobę lub osoby umocowane do złożenia podpisu w imieniu Wykonawcy 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</si>
  <si>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</si>
  <si>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</si>
  <si>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</si>
  <si>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</si>
  <si>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</si>
  <si>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</si>
  <si>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</si>
  <si>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</si>
  <si>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</si>
  <si>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</si>
  <si>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</si>
  <si>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</si>
  <si>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</si>
  <si>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</si>
  <si>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</si>
  <si>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</si>
  <si>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</si>
  <si>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</si>
  <si>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</si>
  <si>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</si>
  <si>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</si>
  <si>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</si>
  <si>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</si>
  <si>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Znak sprawy: ZSMS.271.8.2022</t>
  </si>
  <si>
    <t>Sól jodowana, opakowanie 1 kg</t>
  </si>
  <si>
    <t>Mieszanka orzechów łuskanych (włoskie, nerkowca, laskowe, migdały, brazylijskie, pekan), opakowanie 1kg</t>
  </si>
  <si>
    <t>Batoniki bakaliowe/owsiane, bez cukru, różne smaki, opakowanie 40 g</t>
  </si>
  <si>
    <t>Cukier biały kryształ, opakowanie 1 kg</t>
  </si>
  <si>
    <t xml:space="preserve">szt. </t>
  </si>
  <si>
    <t>24.</t>
  </si>
  <si>
    <t>Cukier puder, opakowanie 500 g</t>
  </si>
  <si>
    <t>Miód akacjowy płynny w słoiku, 100% naturalny, z Polski, bez barwników, opakowanie 1L</t>
  </si>
  <si>
    <t>Mus owocowy w tubce 100% owoców, bez cukru, opakowanie 100 g</t>
  </si>
  <si>
    <t>Mieszanka orzechów tartych (laskowe, włoskie, migdały), opakowanie 200 g</t>
  </si>
  <si>
    <t>Miód porcjowany, opakowanie 25 g</t>
  </si>
  <si>
    <t>Wiórki kokosowe, bez konserwantów, bez cukru, opakowanie 200g</t>
  </si>
  <si>
    <t>Woda niegazowana, pojemność 500 ml</t>
  </si>
  <si>
    <t>część nr 2 - Różne produkty spożywcze</t>
  </si>
  <si>
    <r>
      <t xml:space="preserve">Ciastka zbożowe, bez cukru, różne smaki, opakowanie </t>
    </r>
    <r>
      <rPr>
        <b/>
        <sz val="10"/>
        <color indexed="8"/>
        <rFont val="Arial"/>
        <family val="2"/>
      </rPr>
      <t>50 g</t>
    </r>
  </si>
  <si>
    <r>
      <t xml:space="preserve">Cukier wanilinowy, opakowanie </t>
    </r>
    <r>
      <rPr>
        <b/>
        <sz val="10"/>
        <color indexed="8"/>
        <rFont val="Arial"/>
        <family val="2"/>
      </rPr>
      <t>20 g</t>
    </r>
  </si>
  <si>
    <r>
      <t>Proszek do pieczenia, opakowanie</t>
    </r>
    <r>
      <rPr>
        <b/>
        <sz val="10"/>
        <color indexed="8"/>
        <rFont val="Arial"/>
        <family val="2"/>
      </rPr>
      <t xml:space="preserve"> 20 g</t>
    </r>
  </si>
  <si>
    <r>
      <t>Soda oczyszczona, opakowanie</t>
    </r>
    <r>
      <rPr>
        <b/>
        <sz val="10"/>
        <color indexed="8"/>
        <rFont val="Arial"/>
        <family val="2"/>
      </rPr>
      <t xml:space="preserve"> 30 g</t>
    </r>
  </si>
  <si>
    <r>
      <t xml:space="preserve">Śliwka suszona, bez konserwantów, opakowanie </t>
    </r>
    <r>
      <rPr>
        <b/>
        <sz val="10"/>
        <color indexed="8"/>
        <rFont val="Arial"/>
        <family val="2"/>
      </rPr>
      <t>500 g</t>
    </r>
  </si>
  <si>
    <r>
      <t xml:space="preserve">Morele suszone jasne, bez konserwantów, opakowanie </t>
    </r>
    <r>
      <rPr>
        <b/>
        <sz val="10"/>
        <color indexed="8"/>
        <rFont val="Arial"/>
        <family val="2"/>
      </rPr>
      <t>500 g</t>
    </r>
  </si>
  <si>
    <r>
      <t xml:space="preserve">Żurawina suszona, bez konserwantów, opakowanie </t>
    </r>
    <r>
      <rPr>
        <b/>
        <sz val="10"/>
        <color indexed="8"/>
        <rFont val="Arial"/>
        <family val="2"/>
      </rPr>
      <t>500 g</t>
    </r>
  </si>
  <si>
    <r>
      <t>Rodzynki, bez konserwantów, opakowanie</t>
    </r>
    <r>
      <rPr>
        <b/>
        <sz val="10"/>
        <color indexed="8"/>
        <rFont val="Arial"/>
        <family val="2"/>
      </rPr>
      <t xml:space="preserve"> 500 g</t>
    </r>
  </si>
  <si>
    <r>
      <t xml:space="preserve">Czekolada gorzka, minimum 70% kakao, opakowanie </t>
    </r>
    <r>
      <rPr>
        <b/>
        <sz val="10"/>
        <color indexed="8"/>
        <rFont val="Arial"/>
        <family val="2"/>
      </rPr>
      <t>100g</t>
    </r>
  </si>
  <si>
    <r>
      <t xml:space="preserve">Soczek 100% owoców z rurką, różne smaki, kartonik </t>
    </r>
    <r>
      <rPr>
        <b/>
        <sz val="10"/>
        <color indexed="8"/>
        <rFont val="Arial"/>
        <family val="2"/>
      </rPr>
      <t>200 ml</t>
    </r>
  </si>
  <si>
    <r>
      <t xml:space="preserve">Kwasek cytrynowy, opakowanie </t>
    </r>
    <r>
      <rPr>
        <b/>
        <sz val="10"/>
        <color indexed="8"/>
        <rFont val="Arial"/>
        <family val="2"/>
      </rPr>
      <t>20 g </t>
    </r>
  </si>
  <si>
    <t>Kisiel różne smaki, bez konserwantów, bez barwników, bez cukru, opakowanie 40 g,  ± 2 g</t>
  </si>
  <si>
    <t>Budyń, różne smaki, bez konserwantów, bez barwników, bez cukru, opakowanie 40 g,  ± 2 g</t>
  </si>
  <si>
    <t>Cena jedn. netto [zł/szt.]</t>
  </si>
  <si>
    <t>Kalkulacja ceny ofertowej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</si>
</sst>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"/>
    <numFmt numFmtId="171" formatCode="0.0"/>
    <numFmt numFmtId="172" formatCode="0.0%"/>
    <numFmt numFmtId="173" formatCode="_-* #,##0.00\ [$zł-415]_-;\-* #,##0.00\ [$zł-415]_-;_-* &quot;-&quot;??\ [$zł-415]_-;_-@_-"/>
  </numFmts>
  <fonts count="5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i/>
      <sz val="8"/>
      <name val="Arial"/>
      <family val="2"/>
    </font>
    <font>
      <i/>
      <sz val="8"/>
      <name val="Arial CE"/>
      <family val="0"/>
    </font>
    <font>
      <i/>
      <sz val="10"/>
      <name val="Arial CE"/>
      <family val="0"/>
    </font>
    <font>
      <b/>
      <sz val="20"/>
      <name val="Arial"/>
      <family val="2"/>
    </font>
    <font>
      <b/>
      <sz val="16"/>
      <name val="Arial"/>
      <family val="2"/>
    </font>
    <font>
      <b/>
      <i/>
      <sz val="8"/>
      <name val="Arial"/>
      <family val="2"/>
    </font>
    <font>
      <b/>
      <sz val="9"/>
      <name val="Arial CE"/>
      <family val="0"/>
    </font>
    <font>
      <b/>
      <sz val="10"/>
      <color indexed="8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rgb="FF000000"/>
      <name val="Arial"/>
      <family val="2"/>
    </font>
    <font>
      <b/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7" fillId="0" borderId="0">
      <alignment/>
      <protection/>
    </xf>
    <xf numFmtId="0" fontId="46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center" wrapText="1"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4" fontId="6" fillId="0" borderId="10" xfId="52" applyNumberFormat="1" applyFont="1" applyFill="1" applyBorder="1" applyAlignment="1">
      <alignment horizontal="center" vertical="center" wrapText="1"/>
      <protection/>
    </xf>
    <xf numFmtId="4" fontId="6" fillId="0" borderId="11" xfId="52" applyNumberFormat="1" applyFont="1" applyFill="1" applyBorder="1" applyAlignment="1">
      <alignment horizontal="center" vertical="center" wrapText="1"/>
      <protection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 vertical="top" wrapText="1"/>
    </xf>
    <xf numFmtId="0" fontId="13" fillId="33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9" fontId="6" fillId="0" borderId="12" xfId="0" applyNumberFormat="1" applyFont="1" applyFill="1" applyBorder="1" applyAlignment="1">
      <alignment horizontal="center" vertical="center" wrapText="1"/>
    </xf>
    <xf numFmtId="173" fontId="6" fillId="0" borderId="12" xfId="0" applyNumberFormat="1" applyFont="1" applyFill="1" applyBorder="1" applyAlignment="1">
      <alignment horizontal="center" vertical="center" wrapText="1"/>
    </xf>
    <xf numFmtId="44" fontId="6" fillId="0" borderId="12" xfId="61" applyFont="1" applyFill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2" xfId="0" applyNumberFormat="1" applyFont="1" applyFill="1" applyBorder="1" applyAlignment="1">
      <alignment horizontal="center" vertical="center" wrapText="1"/>
    </xf>
    <xf numFmtId="0" fontId="16" fillId="0" borderId="12" xfId="0" applyFont="1" applyBorder="1" applyAlignment="1">
      <alignment vertical="center"/>
    </xf>
    <xf numFmtId="0" fontId="16" fillId="0" borderId="12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 wrapText="1"/>
    </xf>
    <xf numFmtId="44" fontId="16" fillId="33" borderId="12" xfId="61" applyFont="1" applyFill="1" applyBorder="1" applyAlignment="1">
      <alignment horizontal="center" vertical="center"/>
    </xf>
    <xf numFmtId="44" fontId="16" fillId="0" borderId="12" xfId="61" applyFont="1" applyBorder="1" applyAlignment="1">
      <alignment horizontal="center" vertical="center"/>
    </xf>
    <xf numFmtId="0" fontId="53" fillId="0" borderId="12" xfId="0" applyFont="1" applyBorder="1" applyAlignment="1">
      <alignment vertical="center" wrapText="1"/>
    </xf>
    <xf numFmtId="0" fontId="53" fillId="0" borderId="12" xfId="0" applyFont="1" applyBorder="1" applyAlignment="1">
      <alignment horizontal="center" vertical="center" wrapText="1"/>
    </xf>
    <xf numFmtId="8" fontId="53" fillId="0" borderId="12" xfId="0" applyNumberFormat="1" applyFont="1" applyBorder="1" applyAlignment="1">
      <alignment horizontal="center" vertical="center" wrapText="1"/>
    </xf>
    <xf numFmtId="0" fontId="53" fillId="0" borderId="12" xfId="0" applyFont="1" applyBorder="1" applyAlignment="1">
      <alignment wrapText="1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2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TELEFONY-TAB. (8)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tabSelected="1" view="pageBreakPreview" zoomScaleSheetLayoutView="100" workbookViewId="0" topLeftCell="A13">
      <selection activeCell="E20" sqref="E20"/>
    </sheetView>
  </sheetViews>
  <sheetFormatPr defaultColWidth="9.00390625" defaultRowHeight="12.75"/>
  <cols>
    <col min="1" max="1" width="6.125" style="2" customWidth="1"/>
    <col min="2" max="2" width="24.00390625" style="2" customWidth="1"/>
    <col min="3" max="3" width="5.875" style="5" customWidth="1"/>
    <col min="4" max="4" width="9.125" style="5" customWidth="1"/>
    <col min="5" max="5" width="9.00390625" style="7" customWidth="1"/>
    <col min="6" max="6" width="7.375" style="7" customWidth="1"/>
    <col min="7" max="7" width="16.00390625" style="7" customWidth="1"/>
    <col min="8" max="8" width="13.625" style="7" customWidth="1"/>
    <col min="9" max="9" width="15.75390625" style="7" customWidth="1"/>
    <col min="10" max="10" width="7.875" style="7" customWidth="1"/>
    <col min="11" max="11" width="14.875" style="7" customWidth="1"/>
    <col min="12" max="12" width="11.125" style="7" customWidth="1"/>
    <col min="13" max="13" width="15.125" style="2" customWidth="1"/>
    <col min="14" max="14" width="8.375" style="2" customWidth="1"/>
    <col min="15" max="15" width="16.00390625" style="2" customWidth="1"/>
    <col min="16" max="16" width="12.875" style="2" customWidth="1"/>
    <col min="17" max="17" width="16.125" style="2" customWidth="1"/>
  </cols>
  <sheetData>
    <row r="1" spans="1:17" ht="12.75">
      <c r="A1" s="1"/>
      <c r="B1" s="8" t="s">
        <v>59</v>
      </c>
      <c r="C1" s="4"/>
      <c r="D1" s="4"/>
      <c r="E1" s="6"/>
      <c r="F1" s="6"/>
      <c r="G1" s="6"/>
      <c r="H1" s="6"/>
      <c r="I1" s="6"/>
      <c r="J1" s="6"/>
      <c r="K1" s="6"/>
      <c r="L1" s="6"/>
      <c r="M1" s="3"/>
      <c r="N1" s="36" t="s">
        <v>34</v>
      </c>
      <c r="O1" s="36"/>
      <c r="P1" s="36"/>
      <c r="Q1" s="36"/>
    </row>
    <row r="2" spans="1:17" ht="12.75">
      <c r="A2" s="1"/>
      <c r="B2" s="8"/>
      <c r="C2" s="4"/>
      <c r="D2" s="4"/>
      <c r="E2"/>
      <c r="F2"/>
      <c r="G2"/>
      <c r="H2"/>
      <c r="I2"/>
      <c r="J2"/>
      <c r="K2"/>
      <c r="L2"/>
      <c r="N2"/>
      <c r="O2"/>
      <c r="P2"/>
      <c r="Q2"/>
    </row>
    <row r="3" spans="1:17" ht="12.75">
      <c r="A3" s="1"/>
      <c r="B3" s="3"/>
      <c r="C3" s="4"/>
      <c r="D3" s="4"/>
      <c r="E3"/>
      <c r="F3"/>
      <c r="G3"/>
      <c r="H3"/>
      <c r="I3"/>
      <c r="J3"/>
      <c r="K3"/>
      <c r="L3"/>
      <c r="M3"/>
      <c r="N3"/>
      <c r="O3"/>
      <c r="P3"/>
      <c r="Q3"/>
    </row>
    <row r="4" spans="1:17" ht="12.75">
      <c r="A4" s="1"/>
      <c r="B4" s="34" t="s">
        <v>1</v>
      </c>
      <c r="C4" s="34"/>
      <c r="D4" s="34"/>
      <c r="E4" s="34"/>
      <c r="F4"/>
      <c r="G4"/>
      <c r="H4"/>
      <c r="I4"/>
      <c r="J4"/>
      <c r="K4"/>
      <c r="L4"/>
      <c r="M4"/>
      <c r="N4" s="34" t="s">
        <v>11</v>
      </c>
      <c r="O4" s="34"/>
      <c r="P4" s="34"/>
      <c r="Q4" s="34"/>
    </row>
    <row r="5" spans="1:17" ht="12.75">
      <c r="A5" s="1"/>
      <c r="B5" s="35" t="s">
        <v>9</v>
      </c>
      <c r="C5" s="35"/>
      <c r="D5" s="35"/>
      <c r="E5" s="35"/>
      <c r="N5" s="37" t="s">
        <v>10</v>
      </c>
      <c r="O5" s="37"/>
      <c r="P5" s="37"/>
      <c r="Q5" s="37"/>
    </row>
    <row r="6" spans="1:17" ht="12.75">
      <c r="A6" s="1"/>
      <c r="B6" s="3"/>
      <c r="C6" s="4"/>
      <c r="D6" s="4"/>
      <c r="M6" s="10"/>
      <c r="N6" s="10"/>
      <c r="O6" s="10"/>
      <c r="P6" s="10"/>
      <c r="Q6" s="10"/>
    </row>
    <row r="7" spans="1:17" ht="12.75" customHeight="1">
      <c r="A7" s="41" t="s">
        <v>88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</row>
    <row r="8" spans="1:17" ht="15.75" customHeight="1">
      <c r="A8" s="41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</row>
    <row r="9" spans="1:17" ht="41.25" customHeight="1" thickBot="1">
      <c r="A9" s="42" t="s">
        <v>73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</row>
    <row r="10" spans="1:17" ht="45" customHeight="1" thickBot="1">
      <c r="A10" s="38" t="s">
        <v>0</v>
      </c>
      <c r="B10" s="38" t="s">
        <v>3</v>
      </c>
      <c r="C10" s="39" t="s">
        <v>2</v>
      </c>
      <c r="D10" s="39" t="s">
        <v>87</v>
      </c>
      <c r="E10" s="38" t="s">
        <v>13</v>
      </c>
      <c r="F10" s="39" t="s">
        <v>12</v>
      </c>
      <c r="G10" s="39"/>
      <c r="H10" s="39"/>
      <c r="I10" s="39"/>
      <c r="J10" s="39" t="s">
        <v>17</v>
      </c>
      <c r="K10" s="39"/>
      <c r="L10" s="39"/>
      <c r="M10" s="39"/>
      <c r="N10" s="39" t="s">
        <v>18</v>
      </c>
      <c r="O10" s="39"/>
      <c r="P10" s="39"/>
      <c r="Q10" s="39"/>
    </row>
    <row r="11" spans="1:17" ht="54.75" customHeight="1" thickBot="1">
      <c r="A11" s="38"/>
      <c r="B11" s="38"/>
      <c r="C11" s="39"/>
      <c r="D11" s="39"/>
      <c r="E11" s="38"/>
      <c r="F11" s="24" t="s">
        <v>19</v>
      </c>
      <c r="G11" s="23" t="s">
        <v>16</v>
      </c>
      <c r="H11" s="24" t="s">
        <v>4</v>
      </c>
      <c r="I11" s="24" t="s">
        <v>14</v>
      </c>
      <c r="J11" s="24" t="s">
        <v>19</v>
      </c>
      <c r="K11" s="23" t="s">
        <v>16</v>
      </c>
      <c r="L11" s="24" t="s">
        <v>4</v>
      </c>
      <c r="M11" s="24" t="s">
        <v>14</v>
      </c>
      <c r="N11" s="24" t="s">
        <v>19</v>
      </c>
      <c r="O11" s="23" t="s">
        <v>16</v>
      </c>
      <c r="P11" s="24" t="s">
        <v>4</v>
      </c>
      <c r="Q11" s="24" t="s">
        <v>14</v>
      </c>
    </row>
    <row r="12" spans="1:17" s="11" customFormat="1" ht="39.75" customHeight="1" thickBot="1">
      <c r="A12" s="17" t="s">
        <v>5</v>
      </c>
      <c r="B12" s="17" t="s">
        <v>6</v>
      </c>
      <c r="C12" s="17" t="s">
        <v>7</v>
      </c>
      <c r="D12" s="17" t="s">
        <v>8</v>
      </c>
      <c r="E12" s="17" t="s">
        <v>20</v>
      </c>
      <c r="F12" s="17" t="s">
        <v>21</v>
      </c>
      <c r="G12" s="17" t="s">
        <v>22</v>
      </c>
      <c r="H12" s="17" t="s">
        <v>23</v>
      </c>
      <c r="I12" s="17" t="s">
        <v>24</v>
      </c>
      <c r="J12" s="17" t="s">
        <v>25</v>
      </c>
      <c r="K12" s="17" t="s">
        <v>26</v>
      </c>
      <c r="L12" s="17" t="s">
        <v>27</v>
      </c>
      <c r="M12" s="17" t="s">
        <v>28</v>
      </c>
      <c r="N12" s="17" t="s">
        <v>29</v>
      </c>
      <c r="O12" s="17" t="s">
        <v>30</v>
      </c>
      <c r="P12" s="17" t="s">
        <v>31</v>
      </c>
      <c r="Q12" s="17" t="s">
        <v>32</v>
      </c>
    </row>
    <row r="13" spans="1:17" ht="39" thickBot="1">
      <c r="A13" s="18" t="s">
        <v>36</v>
      </c>
      <c r="B13" s="30" t="s">
        <v>74</v>
      </c>
      <c r="C13" s="31" t="s">
        <v>33</v>
      </c>
      <c r="D13" s="32"/>
      <c r="E13" s="19">
        <v>0</v>
      </c>
      <c r="F13" s="31">
        <v>1200</v>
      </c>
      <c r="G13" s="20">
        <f aca="true" t="shared" si="0" ref="G13:G36">ROUND(F13*D13,2)</f>
        <v>0</v>
      </c>
      <c r="H13" s="21">
        <f aca="true" t="shared" si="1" ref="H13:H36">ROUND(G13*E13,2)</f>
        <v>0</v>
      </c>
      <c r="I13" s="20">
        <f aca="true" t="shared" si="2" ref="I13:I36">SUM(G13,H13)</f>
        <v>0</v>
      </c>
      <c r="J13" s="18">
        <f>ROUND(F13*0.2,2)</f>
        <v>240</v>
      </c>
      <c r="K13" s="20">
        <f aca="true" t="shared" si="3" ref="K13:K36">ROUND(J13*D13,2)</f>
        <v>0</v>
      </c>
      <c r="L13" s="21">
        <f aca="true" t="shared" si="4" ref="L13:L36">ROUND(K13*E13,2)</f>
        <v>0</v>
      </c>
      <c r="M13" s="20">
        <f aca="true" t="shared" si="5" ref="M13:M36">SUM(L13,K13)</f>
        <v>0</v>
      </c>
      <c r="N13" s="22">
        <f>SUM(F13,J13)</f>
        <v>1440</v>
      </c>
      <c r="O13" s="21">
        <f aca="true" t="shared" si="6" ref="O13:O36">ROUND(N13*D13,2)</f>
        <v>0</v>
      </c>
      <c r="P13" s="21">
        <f aca="true" t="shared" si="7" ref="P13:P36">ROUND(O13*E13,2)</f>
        <v>0</v>
      </c>
      <c r="Q13" s="21">
        <f aca="true" t="shared" si="8" ref="Q13:Q36">SUM(O13,P13)</f>
        <v>0</v>
      </c>
    </row>
    <row r="14" spans="1:17" ht="51.75" thickBot="1">
      <c r="A14" s="18" t="s">
        <v>37</v>
      </c>
      <c r="B14" s="30" t="s">
        <v>62</v>
      </c>
      <c r="C14" s="31" t="s">
        <v>33</v>
      </c>
      <c r="D14" s="32"/>
      <c r="E14" s="19">
        <v>0</v>
      </c>
      <c r="F14" s="31">
        <v>1200</v>
      </c>
      <c r="G14" s="20">
        <f t="shared" si="0"/>
        <v>0</v>
      </c>
      <c r="H14" s="21">
        <f t="shared" si="1"/>
        <v>0</v>
      </c>
      <c r="I14" s="20">
        <f t="shared" si="2"/>
        <v>0</v>
      </c>
      <c r="J14" s="18">
        <f aca="true" t="shared" si="9" ref="J14:J36">ROUND(F14*0.2,2)</f>
        <v>240</v>
      </c>
      <c r="K14" s="20">
        <f t="shared" si="3"/>
        <v>0</v>
      </c>
      <c r="L14" s="21">
        <f t="shared" si="4"/>
        <v>0</v>
      </c>
      <c r="M14" s="20">
        <f t="shared" si="5"/>
        <v>0</v>
      </c>
      <c r="N14" s="22">
        <f aca="true" t="shared" si="10" ref="N14:N36">SUM(F14,J14)</f>
        <v>1440</v>
      </c>
      <c r="O14" s="21">
        <f t="shared" si="6"/>
        <v>0</v>
      </c>
      <c r="P14" s="21">
        <f t="shared" si="7"/>
        <v>0</v>
      </c>
      <c r="Q14" s="21">
        <f t="shared" si="8"/>
        <v>0</v>
      </c>
    </row>
    <row r="15" spans="1:17" ht="26.25" thickBot="1">
      <c r="A15" s="18" t="s">
        <v>38</v>
      </c>
      <c r="B15" s="30" t="s">
        <v>63</v>
      </c>
      <c r="C15" s="31" t="s">
        <v>64</v>
      </c>
      <c r="D15" s="32"/>
      <c r="E15" s="19">
        <v>0.08</v>
      </c>
      <c r="F15" s="31">
        <v>760</v>
      </c>
      <c r="G15" s="20">
        <f t="shared" si="0"/>
        <v>0</v>
      </c>
      <c r="H15" s="21">
        <f t="shared" si="1"/>
        <v>0</v>
      </c>
      <c r="I15" s="20">
        <f t="shared" si="2"/>
        <v>0</v>
      </c>
      <c r="J15" s="18">
        <f t="shared" si="9"/>
        <v>152</v>
      </c>
      <c r="K15" s="20">
        <f t="shared" si="3"/>
        <v>0</v>
      </c>
      <c r="L15" s="21">
        <f t="shared" si="4"/>
        <v>0</v>
      </c>
      <c r="M15" s="20">
        <f t="shared" si="5"/>
        <v>0</v>
      </c>
      <c r="N15" s="22">
        <f t="shared" si="10"/>
        <v>912</v>
      </c>
      <c r="O15" s="21">
        <f t="shared" si="6"/>
        <v>0</v>
      </c>
      <c r="P15" s="21">
        <f t="shared" si="7"/>
        <v>0</v>
      </c>
      <c r="Q15" s="21">
        <f t="shared" si="8"/>
        <v>0</v>
      </c>
    </row>
    <row r="16" spans="1:17" ht="26.25" thickBot="1">
      <c r="A16" s="18" t="s">
        <v>39</v>
      </c>
      <c r="B16" s="30" t="s">
        <v>66</v>
      </c>
      <c r="C16" s="31" t="s">
        <v>33</v>
      </c>
      <c r="D16" s="32"/>
      <c r="E16" s="19">
        <v>0.08</v>
      </c>
      <c r="F16" s="31">
        <v>10</v>
      </c>
      <c r="G16" s="20">
        <f t="shared" si="0"/>
        <v>0</v>
      </c>
      <c r="H16" s="21">
        <f t="shared" si="1"/>
        <v>0</v>
      </c>
      <c r="I16" s="20">
        <f t="shared" si="2"/>
        <v>0</v>
      </c>
      <c r="J16" s="18">
        <f t="shared" si="9"/>
        <v>2</v>
      </c>
      <c r="K16" s="20">
        <f t="shared" si="3"/>
        <v>0</v>
      </c>
      <c r="L16" s="21">
        <f t="shared" si="4"/>
        <v>0</v>
      </c>
      <c r="M16" s="20">
        <f t="shared" si="5"/>
        <v>0</v>
      </c>
      <c r="N16" s="22">
        <f t="shared" si="10"/>
        <v>12</v>
      </c>
      <c r="O16" s="21">
        <f t="shared" si="6"/>
        <v>0</v>
      </c>
      <c r="P16" s="21">
        <f t="shared" si="7"/>
        <v>0</v>
      </c>
      <c r="Q16" s="21">
        <f t="shared" si="8"/>
        <v>0</v>
      </c>
    </row>
    <row r="17" spans="1:17" ht="26.25" thickBot="1">
      <c r="A17" s="18" t="s">
        <v>40</v>
      </c>
      <c r="B17" s="30" t="s">
        <v>75</v>
      </c>
      <c r="C17" s="31" t="s">
        <v>33</v>
      </c>
      <c r="D17" s="32"/>
      <c r="E17" s="19">
        <v>0.08</v>
      </c>
      <c r="F17" s="31">
        <v>105</v>
      </c>
      <c r="G17" s="20">
        <f t="shared" si="0"/>
        <v>0</v>
      </c>
      <c r="H17" s="21">
        <f t="shared" si="1"/>
        <v>0</v>
      </c>
      <c r="I17" s="20">
        <f t="shared" si="2"/>
        <v>0</v>
      </c>
      <c r="J17" s="18">
        <f t="shared" si="9"/>
        <v>21</v>
      </c>
      <c r="K17" s="20">
        <f t="shared" si="3"/>
        <v>0</v>
      </c>
      <c r="L17" s="21">
        <f t="shared" si="4"/>
        <v>0</v>
      </c>
      <c r="M17" s="20">
        <f t="shared" si="5"/>
        <v>0</v>
      </c>
      <c r="N17" s="22">
        <f t="shared" si="10"/>
        <v>126</v>
      </c>
      <c r="O17" s="21">
        <f t="shared" si="6"/>
        <v>0</v>
      </c>
      <c r="P17" s="21">
        <f t="shared" si="7"/>
        <v>0</v>
      </c>
      <c r="Q17" s="21">
        <f t="shared" si="8"/>
        <v>0</v>
      </c>
    </row>
    <row r="18" spans="1:17" ht="26.25" thickBot="1">
      <c r="A18" s="18" t="s">
        <v>41</v>
      </c>
      <c r="B18" s="30" t="s">
        <v>76</v>
      </c>
      <c r="C18" s="31" t="s">
        <v>33</v>
      </c>
      <c r="D18" s="32"/>
      <c r="E18" s="19">
        <v>0.23</v>
      </c>
      <c r="F18" s="31">
        <v>45</v>
      </c>
      <c r="G18" s="20">
        <f t="shared" si="0"/>
        <v>0</v>
      </c>
      <c r="H18" s="21">
        <f t="shared" si="1"/>
        <v>0</v>
      </c>
      <c r="I18" s="20">
        <f t="shared" si="2"/>
        <v>0</v>
      </c>
      <c r="J18" s="18">
        <f t="shared" si="9"/>
        <v>9</v>
      </c>
      <c r="K18" s="20">
        <f t="shared" si="3"/>
        <v>0</v>
      </c>
      <c r="L18" s="21">
        <f t="shared" si="4"/>
        <v>0</v>
      </c>
      <c r="M18" s="20">
        <f t="shared" si="5"/>
        <v>0</v>
      </c>
      <c r="N18" s="22">
        <f t="shared" si="10"/>
        <v>54</v>
      </c>
      <c r="O18" s="21">
        <f t="shared" si="6"/>
        <v>0</v>
      </c>
      <c r="P18" s="21">
        <f t="shared" si="7"/>
        <v>0</v>
      </c>
      <c r="Q18" s="21">
        <f t="shared" si="8"/>
        <v>0</v>
      </c>
    </row>
    <row r="19" spans="1:17" ht="26.25" thickBot="1">
      <c r="A19" s="18" t="s">
        <v>42</v>
      </c>
      <c r="B19" s="30" t="s">
        <v>77</v>
      </c>
      <c r="C19" s="31" t="s">
        <v>33</v>
      </c>
      <c r="D19" s="32"/>
      <c r="E19" s="19">
        <v>0.23</v>
      </c>
      <c r="F19" s="31">
        <v>30</v>
      </c>
      <c r="G19" s="20">
        <f t="shared" si="0"/>
        <v>0</v>
      </c>
      <c r="H19" s="21">
        <f t="shared" si="1"/>
        <v>0</v>
      </c>
      <c r="I19" s="20">
        <f t="shared" si="2"/>
        <v>0</v>
      </c>
      <c r="J19" s="18">
        <f t="shared" si="9"/>
        <v>6</v>
      </c>
      <c r="K19" s="20">
        <f t="shared" si="3"/>
        <v>0</v>
      </c>
      <c r="L19" s="21">
        <f t="shared" si="4"/>
        <v>0</v>
      </c>
      <c r="M19" s="20">
        <f t="shared" si="5"/>
        <v>0</v>
      </c>
      <c r="N19" s="22">
        <f t="shared" si="10"/>
        <v>36</v>
      </c>
      <c r="O19" s="21">
        <f t="shared" si="6"/>
        <v>0</v>
      </c>
      <c r="P19" s="21">
        <f t="shared" si="7"/>
        <v>0</v>
      </c>
      <c r="Q19" s="21">
        <f t="shared" si="8"/>
        <v>0</v>
      </c>
    </row>
    <row r="20" spans="1:17" ht="26.25" thickBot="1">
      <c r="A20" s="18" t="s">
        <v>43</v>
      </c>
      <c r="B20" s="30" t="s">
        <v>84</v>
      </c>
      <c r="C20" s="31" t="s">
        <v>33</v>
      </c>
      <c r="D20" s="32"/>
      <c r="E20" s="19">
        <v>0.23</v>
      </c>
      <c r="F20" s="31">
        <v>100</v>
      </c>
      <c r="G20" s="20">
        <f t="shared" si="0"/>
        <v>0</v>
      </c>
      <c r="H20" s="21">
        <f>ROUND(G20*E20,2)</f>
        <v>0</v>
      </c>
      <c r="I20" s="20">
        <f t="shared" si="2"/>
        <v>0</v>
      </c>
      <c r="J20" s="18">
        <f t="shared" si="9"/>
        <v>20</v>
      </c>
      <c r="K20" s="20">
        <f t="shared" si="3"/>
        <v>0</v>
      </c>
      <c r="L20" s="21">
        <f>ROUND(K20*E20,2)</f>
        <v>0</v>
      </c>
      <c r="M20" s="20">
        <f t="shared" si="5"/>
        <v>0</v>
      </c>
      <c r="N20" s="22">
        <f t="shared" si="10"/>
        <v>120</v>
      </c>
      <c r="O20" s="21">
        <f t="shared" si="6"/>
        <v>0</v>
      </c>
      <c r="P20" s="21">
        <f>ROUND(O20*E20,2)</f>
        <v>0</v>
      </c>
      <c r="Q20" s="21">
        <f t="shared" si="8"/>
        <v>0</v>
      </c>
    </row>
    <row r="21" spans="1:17" ht="26.25" thickBot="1">
      <c r="A21" s="18" t="s">
        <v>44</v>
      </c>
      <c r="B21" s="30" t="s">
        <v>60</v>
      </c>
      <c r="C21" s="31" t="s">
        <v>33</v>
      </c>
      <c r="D21" s="32"/>
      <c r="E21" s="19">
        <v>0.23</v>
      </c>
      <c r="F21" s="31">
        <v>335</v>
      </c>
      <c r="G21" s="20">
        <f t="shared" si="0"/>
        <v>0</v>
      </c>
      <c r="H21" s="21">
        <f>ROUND(G21*E21,2)</f>
        <v>0</v>
      </c>
      <c r="I21" s="20">
        <f t="shared" si="2"/>
        <v>0</v>
      </c>
      <c r="J21" s="18">
        <f t="shared" si="9"/>
        <v>67</v>
      </c>
      <c r="K21" s="20">
        <f t="shared" si="3"/>
        <v>0</v>
      </c>
      <c r="L21" s="21">
        <f>ROUND(K21*E21,2)</f>
        <v>0</v>
      </c>
      <c r="M21" s="20">
        <f t="shared" si="5"/>
        <v>0</v>
      </c>
      <c r="N21" s="22">
        <f t="shared" si="10"/>
        <v>402</v>
      </c>
      <c r="O21" s="21">
        <f t="shared" si="6"/>
        <v>0</v>
      </c>
      <c r="P21" s="21">
        <f>ROUND(O21*E21,2)</f>
        <v>0</v>
      </c>
      <c r="Q21" s="21">
        <f t="shared" si="8"/>
        <v>0</v>
      </c>
    </row>
    <row r="22" spans="1:17" ht="26.25" thickBot="1">
      <c r="A22" s="18" t="s">
        <v>45</v>
      </c>
      <c r="B22" s="30" t="s">
        <v>70</v>
      </c>
      <c r="C22" s="31" t="s">
        <v>33</v>
      </c>
      <c r="D22" s="32"/>
      <c r="E22" s="19">
        <v>0</v>
      </c>
      <c r="F22" s="31">
        <v>2350</v>
      </c>
      <c r="G22" s="20">
        <f t="shared" si="0"/>
        <v>0</v>
      </c>
      <c r="H22" s="21">
        <f t="shared" si="1"/>
        <v>0</v>
      </c>
      <c r="I22" s="20">
        <f t="shared" si="2"/>
        <v>0</v>
      </c>
      <c r="J22" s="18">
        <f t="shared" si="9"/>
        <v>470</v>
      </c>
      <c r="K22" s="20">
        <f t="shared" si="3"/>
        <v>0</v>
      </c>
      <c r="L22" s="21">
        <f t="shared" si="4"/>
        <v>0</v>
      </c>
      <c r="M22" s="20">
        <f t="shared" si="5"/>
        <v>0</v>
      </c>
      <c r="N22" s="22">
        <f t="shared" si="10"/>
        <v>2820</v>
      </c>
      <c r="O22" s="21">
        <f t="shared" si="6"/>
        <v>0</v>
      </c>
      <c r="P22" s="21">
        <f t="shared" si="7"/>
        <v>0</v>
      </c>
      <c r="Q22" s="21">
        <f t="shared" si="8"/>
        <v>0</v>
      </c>
    </row>
    <row r="23" spans="1:17" ht="51.75" thickBot="1">
      <c r="A23" s="18" t="s">
        <v>46</v>
      </c>
      <c r="B23" s="30" t="s">
        <v>67</v>
      </c>
      <c r="C23" s="31" t="s">
        <v>33</v>
      </c>
      <c r="D23" s="32"/>
      <c r="E23" s="19">
        <v>0</v>
      </c>
      <c r="F23" s="31">
        <v>20</v>
      </c>
      <c r="G23" s="20">
        <f t="shared" si="0"/>
        <v>0</v>
      </c>
      <c r="H23" s="21">
        <f t="shared" si="1"/>
        <v>0</v>
      </c>
      <c r="I23" s="20">
        <f t="shared" si="2"/>
        <v>0</v>
      </c>
      <c r="J23" s="18">
        <f t="shared" si="9"/>
        <v>4</v>
      </c>
      <c r="K23" s="20">
        <f t="shared" si="3"/>
        <v>0</v>
      </c>
      <c r="L23" s="21">
        <f t="shared" si="4"/>
        <v>0</v>
      </c>
      <c r="M23" s="20">
        <f t="shared" si="5"/>
        <v>0</v>
      </c>
      <c r="N23" s="22">
        <f t="shared" si="10"/>
        <v>24</v>
      </c>
      <c r="O23" s="21">
        <f t="shared" si="6"/>
        <v>0</v>
      </c>
      <c r="P23" s="21">
        <f t="shared" si="7"/>
        <v>0</v>
      </c>
      <c r="Q23" s="21">
        <f t="shared" si="8"/>
        <v>0</v>
      </c>
    </row>
    <row r="24" spans="1:17" ht="64.5" thickBot="1">
      <c r="A24" s="18" t="s">
        <v>47</v>
      </c>
      <c r="B24" s="30" t="s">
        <v>61</v>
      </c>
      <c r="C24" s="31" t="s">
        <v>33</v>
      </c>
      <c r="D24" s="32"/>
      <c r="E24" s="19">
        <v>0</v>
      </c>
      <c r="F24" s="31">
        <v>25</v>
      </c>
      <c r="G24" s="20">
        <f t="shared" si="0"/>
        <v>0</v>
      </c>
      <c r="H24" s="21">
        <f t="shared" si="1"/>
        <v>0</v>
      </c>
      <c r="I24" s="20">
        <f t="shared" si="2"/>
        <v>0</v>
      </c>
      <c r="J24" s="18">
        <f t="shared" si="9"/>
        <v>5</v>
      </c>
      <c r="K24" s="20">
        <f t="shared" si="3"/>
        <v>0</v>
      </c>
      <c r="L24" s="21">
        <f t="shared" si="4"/>
        <v>0</v>
      </c>
      <c r="M24" s="20">
        <f t="shared" si="5"/>
        <v>0</v>
      </c>
      <c r="N24" s="22">
        <f t="shared" si="10"/>
        <v>30</v>
      </c>
      <c r="O24" s="21">
        <f t="shared" si="6"/>
        <v>0</v>
      </c>
      <c r="P24" s="21">
        <f t="shared" si="7"/>
        <v>0</v>
      </c>
      <c r="Q24" s="21">
        <f t="shared" si="8"/>
        <v>0</v>
      </c>
    </row>
    <row r="25" spans="1:17" ht="51.75" thickBot="1">
      <c r="A25" s="18" t="s">
        <v>48</v>
      </c>
      <c r="B25" s="30" t="s">
        <v>69</v>
      </c>
      <c r="C25" s="31" t="s">
        <v>33</v>
      </c>
      <c r="D25" s="32"/>
      <c r="E25" s="19">
        <v>0</v>
      </c>
      <c r="F25" s="31">
        <v>15</v>
      </c>
      <c r="G25" s="20">
        <f t="shared" si="0"/>
        <v>0</v>
      </c>
      <c r="H25" s="21">
        <f t="shared" si="1"/>
        <v>0</v>
      </c>
      <c r="I25" s="20">
        <f t="shared" si="2"/>
        <v>0</v>
      </c>
      <c r="J25" s="18">
        <f t="shared" si="9"/>
        <v>3</v>
      </c>
      <c r="K25" s="20">
        <f t="shared" si="3"/>
        <v>0</v>
      </c>
      <c r="L25" s="21">
        <f t="shared" si="4"/>
        <v>0</v>
      </c>
      <c r="M25" s="20">
        <f t="shared" si="5"/>
        <v>0</v>
      </c>
      <c r="N25" s="22">
        <f t="shared" si="10"/>
        <v>18</v>
      </c>
      <c r="O25" s="21">
        <f t="shared" si="6"/>
        <v>0</v>
      </c>
      <c r="P25" s="21">
        <f t="shared" si="7"/>
        <v>0</v>
      </c>
      <c r="Q25" s="21">
        <f t="shared" si="8"/>
        <v>0</v>
      </c>
    </row>
    <row r="26" spans="1:17" ht="39" thickBot="1">
      <c r="A26" s="18" t="s">
        <v>49</v>
      </c>
      <c r="B26" s="30" t="s">
        <v>78</v>
      </c>
      <c r="C26" s="31" t="s">
        <v>33</v>
      </c>
      <c r="D26" s="32"/>
      <c r="E26" s="19">
        <v>0</v>
      </c>
      <c r="F26" s="31">
        <v>6</v>
      </c>
      <c r="G26" s="20">
        <f t="shared" si="0"/>
        <v>0</v>
      </c>
      <c r="H26" s="21">
        <f t="shared" si="1"/>
        <v>0</v>
      </c>
      <c r="I26" s="20">
        <f t="shared" si="2"/>
        <v>0</v>
      </c>
      <c r="J26" s="18">
        <f>ROUND(F26*0.2,0)</f>
        <v>1</v>
      </c>
      <c r="K26" s="20">
        <f t="shared" si="3"/>
        <v>0</v>
      </c>
      <c r="L26" s="21">
        <f t="shared" si="4"/>
        <v>0</v>
      </c>
      <c r="M26" s="20">
        <f t="shared" si="5"/>
        <v>0</v>
      </c>
      <c r="N26" s="22">
        <f t="shared" si="10"/>
        <v>7</v>
      </c>
      <c r="O26" s="21">
        <f t="shared" si="6"/>
        <v>0</v>
      </c>
      <c r="P26" s="21">
        <f t="shared" si="7"/>
        <v>0</v>
      </c>
      <c r="Q26" s="21">
        <f t="shared" si="8"/>
        <v>0</v>
      </c>
    </row>
    <row r="27" spans="1:17" ht="39" thickBot="1">
      <c r="A27" s="18" t="s">
        <v>50</v>
      </c>
      <c r="B27" s="30" t="s">
        <v>79</v>
      </c>
      <c r="C27" s="31" t="s">
        <v>33</v>
      </c>
      <c r="D27" s="32"/>
      <c r="E27" s="19">
        <v>0</v>
      </c>
      <c r="F27" s="31">
        <v>6</v>
      </c>
      <c r="G27" s="20">
        <f t="shared" si="0"/>
        <v>0</v>
      </c>
      <c r="H27" s="21">
        <f t="shared" si="1"/>
        <v>0</v>
      </c>
      <c r="I27" s="20">
        <f t="shared" si="2"/>
        <v>0</v>
      </c>
      <c r="J27" s="18">
        <f>ROUND(F27*0.2,0)</f>
        <v>1</v>
      </c>
      <c r="K27" s="20">
        <f t="shared" si="3"/>
        <v>0</v>
      </c>
      <c r="L27" s="21">
        <f t="shared" si="4"/>
        <v>0</v>
      </c>
      <c r="M27" s="20">
        <f t="shared" si="5"/>
        <v>0</v>
      </c>
      <c r="N27" s="22">
        <f t="shared" si="10"/>
        <v>7</v>
      </c>
      <c r="O27" s="21">
        <f t="shared" si="6"/>
        <v>0</v>
      </c>
      <c r="P27" s="21">
        <f t="shared" si="7"/>
        <v>0</v>
      </c>
      <c r="Q27" s="21">
        <f t="shared" si="8"/>
        <v>0</v>
      </c>
    </row>
    <row r="28" spans="1:17" ht="39" thickBot="1">
      <c r="A28" s="18" t="s">
        <v>51</v>
      </c>
      <c r="B28" s="33" t="s">
        <v>80</v>
      </c>
      <c r="C28" s="31" t="s">
        <v>33</v>
      </c>
      <c r="D28" s="32"/>
      <c r="E28" s="19">
        <v>0</v>
      </c>
      <c r="F28" s="31">
        <v>20</v>
      </c>
      <c r="G28" s="20">
        <f t="shared" si="0"/>
        <v>0</v>
      </c>
      <c r="H28" s="21">
        <f t="shared" si="1"/>
        <v>0</v>
      </c>
      <c r="I28" s="20">
        <f t="shared" si="2"/>
        <v>0</v>
      </c>
      <c r="J28" s="18">
        <f t="shared" si="9"/>
        <v>4</v>
      </c>
      <c r="K28" s="20">
        <f t="shared" si="3"/>
        <v>0</v>
      </c>
      <c r="L28" s="21">
        <f t="shared" si="4"/>
        <v>0</v>
      </c>
      <c r="M28" s="20">
        <f t="shared" si="5"/>
        <v>0</v>
      </c>
      <c r="N28" s="22">
        <f t="shared" si="10"/>
        <v>24</v>
      </c>
      <c r="O28" s="21">
        <f t="shared" si="6"/>
        <v>0</v>
      </c>
      <c r="P28" s="21">
        <f t="shared" si="7"/>
        <v>0</v>
      </c>
      <c r="Q28" s="21">
        <f t="shared" si="8"/>
        <v>0</v>
      </c>
    </row>
    <row r="29" spans="1:17" ht="39" thickBot="1">
      <c r="A29" s="18" t="s">
        <v>52</v>
      </c>
      <c r="B29" s="33" t="s">
        <v>81</v>
      </c>
      <c r="C29" s="31" t="s">
        <v>33</v>
      </c>
      <c r="D29" s="32"/>
      <c r="E29" s="19">
        <v>0</v>
      </c>
      <c r="F29" s="31">
        <v>20</v>
      </c>
      <c r="G29" s="20">
        <f t="shared" si="0"/>
        <v>0</v>
      </c>
      <c r="H29" s="21">
        <f t="shared" si="1"/>
        <v>0</v>
      </c>
      <c r="I29" s="20">
        <f t="shared" si="2"/>
        <v>0</v>
      </c>
      <c r="J29" s="18">
        <f t="shared" si="9"/>
        <v>4</v>
      </c>
      <c r="K29" s="20">
        <f t="shared" si="3"/>
        <v>0</v>
      </c>
      <c r="L29" s="21">
        <f t="shared" si="4"/>
        <v>0</v>
      </c>
      <c r="M29" s="20">
        <f t="shared" si="5"/>
        <v>0</v>
      </c>
      <c r="N29" s="22">
        <f t="shared" si="10"/>
        <v>24</v>
      </c>
      <c r="O29" s="21">
        <f t="shared" si="6"/>
        <v>0</v>
      </c>
      <c r="P29" s="21">
        <f t="shared" si="7"/>
        <v>0</v>
      </c>
      <c r="Q29" s="21">
        <f t="shared" si="8"/>
        <v>0</v>
      </c>
    </row>
    <row r="30" spans="1:17" ht="39" thickBot="1">
      <c r="A30" s="18" t="s">
        <v>53</v>
      </c>
      <c r="B30" s="30" t="s">
        <v>68</v>
      </c>
      <c r="C30" s="31" t="s">
        <v>33</v>
      </c>
      <c r="D30" s="32"/>
      <c r="E30" s="19">
        <v>0</v>
      </c>
      <c r="F30" s="31">
        <v>1800</v>
      </c>
      <c r="G30" s="20">
        <f t="shared" si="0"/>
        <v>0</v>
      </c>
      <c r="H30" s="21">
        <f t="shared" si="1"/>
        <v>0</v>
      </c>
      <c r="I30" s="20">
        <f t="shared" si="2"/>
        <v>0</v>
      </c>
      <c r="J30" s="18">
        <f t="shared" si="9"/>
        <v>360</v>
      </c>
      <c r="K30" s="20">
        <f t="shared" si="3"/>
        <v>0</v>
      </c>
      <c r="L30" s="21">
        <f t="shared" si="4"/>
        <v>0</v>
      </c>
      <c r="M30" s="20">
        <f t="shared" si="5"/>
        <v>0</v>
      </c>
      <c r="N30" s="22">
        <f t="shared" si="10"/>
        <v>2160</v>
      </c>
      <c r="O30" s="21">
        <f t="shared" si="6"/>
        <v>0</v>
      </c>
      <c r="P30" s="21">
        <f t="shared" si="7"/>
        <v>0</v>
      </c>
      <c r="Q30" s="21">
        <f t="shared" si="8"/>
        <v>0</v>
      </c>
    </row>
    <row r="31" spans="1:17" ht="51.75" thickBot="1">
      <c r="A31" s="18" t="s">
        <v>54</v>
      </c>
      <c r="B31" s="30" t="s">
        <v>86</v>
      </c>
      <c r="C31" s="31" t="s">
        <v>33</v>
      </c>
      <c r="D31" s="32"/>
      <c r="E31" s="19">
        <v>0</v>
      </c>
      <c r="F31" s="31">
        <v>310</v>
      </c>
      <c r="G31" s="20">
        <f t="shared" si="0"/>
        <v>0</v>
      </c>
      <c r="H31" s="21">
        <f t="shared" si="1"/>
        <v>0</v>
      </c>
      <c r="I31" s="20">
        <f t="shared" si="2"/>
        <v>0</v>
      </c>
      <c r="J31" s="18">
        <f t="shared" si="9"/>
        <v>62</v>
      </c>
      <c r="K31" s="20">
        <f t="shared" si="3"/>
        <v>0</v>
      </c>
      <c r="L31" s="21">
        <f t="shared" si="4"/>
        <v>0</v>
      </c>
      <c r="M31" s="20">
        <f t="shared" si="5"/>
        <v>0</v>
      </c>
      <c r="N31" s="22">
        <f t="shared" si="10"/>
        <v>372</v>
      </c>
      <c r="O31" s="21">
        <f t="shared" si="6"/>
        <v>0</v>
      </c>
      <c r="P31" s="21">
        <f t="shared" si="7"/>
        <v>0</v>
      </c>
      <c r="Q31" s="21">
        <f t="shared" si="8"/>
        <v>0</v>
      </c>
    </row>
    <row r="32" spans="1:17" ht="51.75" thickBot="1">
      <c r="A32" s="18" t="s">
        <v>55</v>
      </c>
      <c r="B32" s="30" t="s">
        <v>85</v>
      </c>
      <c r="C32" s="31" t="s">
        <v>33</v>
      </c>
      <c r="D32" s="32"/>
      <c r="E32" s="19">
        <v>0</v>
      </c>
      <c r="F32" s="31">
        <v>310</v>
      </c>
      <c r="G32" s="20">
        <f t="shared" si="0"/>
        <v>0</v>
      </c>
      <c r="H32" s="21">
        <f t="shared" si="1"/>
        <v>0</v>
      </c>
      <c r="I32" s="20">
        <f t="shared" si="2"/>
        <v>0</v>
      </c>
      <c r="J32" s="18">
        <f t="shared" si="9"/>
        <v>62</v>
      </c>
      <c r="K32" s="20">
        <f t="shared" si="3"/>
        <v>0</v>
      </c>
      <c r="L32" s="21">
        <f t="shared" si="4"/>
        <v>0</v>
      </c>
      <c r="M32" s="20">
        <f t="shared" si="5"/>
        <v>0</v>
      </c>
      <c r="N32" s="22">
        <f t="shared" si="10"/>
        <v>372</v>
      </c>
      <c r="O32" s="21">
        <f t="shared" si="6"/>
        <v>0</v>
      </c>
      <c r="P32" s="21">
        <f t="shared" si="7"/>
        <v>0</v>
      </c>
      <c r="Q32" s="21">
        <f t="shared" si="8"/>
        <v>0</v>
      </c>
    </row>
    <row r="33" spans="1:17" ht="39" thickBot="1">
      <c r="A33" s="18" t="s">
        <v>56</v>
      </c>
      <c r="B33" s="30" t="s">
        <v>71</v>
      </c>
      <c r="C33" s="31" t="s">
        <v>33</v>
      </c>
      <c r="D33" s="32"/>
      <c r="E33" s="19">
        <v>0</v>
      </c>
      <c r="F33" s="31">
        <v>10</v>
      </c>
      <c r="G33" s="20">
        <f t="shared" si="0"/>
        <v>0</v>
      </c>
      <c r="H33" s="21">
        <f t="shared" si="1"/>
        <v>0</v>
      </c>
      <c r="I33" s="20">
        <f t="shared" si="2"/>
        <v>0</v>
      </c>
      <c r="J33" s="18">
        <f t="shared" si="9"/>
        <v>2</v>
      </c>
      <c r="K33" s="20">
        <f t="shared" si="3"/>
        <v>0</v>
      </c>
      <c r="L33" s="21">
        <f t="shared" si="4"/>
        <v>0</v>
      </c>
      <c r="M33" s="20">
        <f t="shared" si="5"/>
        <v>0</v>
      </c>
      <c r="N33" s="22">
        <f t="shared" si="10"/>
        <v>12</v>
      </c>
      <c r="O33" s="21">
        <f t="shared" si="6"/>
        <v>0</v>
      </c>
      <c r="P33" s="21">
        <f t="shared" si="7"/>
        <v>0</v>
      </c>
      <c r="Q33" s="21">
        <f t="shared" si="8"/>
        <v>0</v>
      </c>
    </row>
    <row r="34" spans="1:17" ht="39" thickBot="1">
      <c r="A34" s="18" t="s">
        <v>57</v>
      </c>
      <c r="B34" s="30" t="s">
        <v>82</v>
      </c>
      <c r="C34" s="31" t="s">
        <v>33</v>
      </c>
      <c r="D34" s="32"/>
      <c r="E34" s="19">
        <v>0.23</v>
      </c>
      <c r="F34" s="31">
        <v>670</v>
      </c>
      <c r="G34" s="20">
        <f t="shared" si="0"/>
        <v>0</v>
      </c>
      <c r="H34" s="21">
        <f t="shared" si="1"/>
        <v>0</v>
      </c>
      <c r="I34" s="20">
        <f t="shared" si="2"/>
        <v>0</v>
      </c>
      <c r="J34" s="18">
        <f t="shared" si="9"/>
        <v>134</v>
      </c>
      <c r="K34" s="20">
        <f t="shared" si="3"/>
        <v>0</v>
      </c>
      <c r="L34" s="21">
        <f t="shared" si="4"/>
        <v>0</v>
      </c>
      <c r="M34" s="20">
        <f t="shared" si="5"/>
        <v>0</v>
      </c>
      <c r="N34" s="22">
        <f t="shared" si="10"/>
        <v>804</v>
      </c>
      <c r="O34" s="21">
        <f t="shared" si="6"/>
        <v>0</v>
      </c>
      <c r="P34" s="21">
        <f t="shared" si="7"/>
        <v>0</v>
      </c>
      <c r="Q34" s="21">
        <f t="shared" si="8"/>
        <v>0</v>
      </c>
    </row>
    <row r="35" spans="1:17" ht="26.25" thickBot="1">
      <c r="A35" s="18" t="s">
        <v>58</v>
      </c>
      <c r="B35" s="30" t="s">
        <v>72</v>
      </c>
      <c r="C35" s="31" t="s">
        <v>33</v>
      </c>
      <c r="D35" s="32"/>
      <c r="E35" s="19">
        <v>0.23</v>
      </c>
      <c r="F35" s="31">
        <v>6000</v>
      </c>
      <c r="G35" s="20">
        <f t="shared" si="0"/>
        <v>0</v>
      </c>
      <c r="H35" s="21">
        <f t="shared" si="1"/>
        <v>0</v>
      </c>
      <c r="I35" s="20">
        <f t="shared" si="2"/>
        <v>0</v>
      </c>
      <c r="J35" s="18">
        <f t="shared" si="9"/>
        <v>1200</v>
      </c>
      <c r="K35" s="20">
        <f t="shared" si="3"/>
        <v>0</v>
      </c>
      <c r="L35" s="21">
        <f t="shared" si="4"/>
        <v>0</v>
      </c>
      <c r="M35" s="20">
        <f t="shared" si="5"/>
        <v>0</v>
      </c>
      <c r="N35" s="22">
        <f t="shared" si="10"/>
        <v>7200</v>
      </c>
      <c r="O35" s="21">
        <f t="shared" si="6"/>
        <v>0</v>
      </c>
      <c r="P35" s="21">
        <f t="shared" si="7"/>
        <v>0</v>
      </c>
      <c r="Q35" s="21">
        <f t="shared" si="8"/>
        <v>0</v>
      </c>
    </row>
    <row r="36" spans="1:17" ht="39" thickBot="1">
      <c r="A36" s="18" t="s">
        <v>65</v>
      </c>
      <c r="B36" s="30" t="s">
        <v>83</v>
      </c>
      <c r="C36" s="31" t="s">
        <v>33</v>
      </c>
      <c r="D36" s="32"/>
      <c r="E36" s="19">
        <v>0</v>
      </c>
      <c r="F36" s="31">
        <v>2400</v>
      </c>
      <c r="G36" s="20">
        <f t="shared" si="0"/>
        <v>0</v>
      </c>
      <c r="H36" s="21">
        <f t="shared" si="1"/>
        <v>0</v>
      </c>
      <c r="I36" s="20">
        <f t="shared" si="2"/>
        <v>0</v>
      </c>
      <c r="J36" s="18">
        <f t="shared" si="9"/>
        <v>480</v>
      </c>
      <c r="K36" s="20">
        <f t="shared" si="3"/>
        <v>0</v>
      </c>
      <c r="L36" s="21">
        <f t="shared" si="4"/>
        <v>0</v>
      </c>
      <c r="M36" s="20">
        <f t="shared" si="5"/>
        <v>0</v>
      </c>
      <c r="N36" s="22">
        <f t="shared" si="10"/>
        <v>2880</v>
      </c>
      <c r="O36" s="21">
        <f t="shared" si="6"/>
        <v>0</v>
      </c>
      <c r="P36" s="21">
        <f t="shared" si="7"/>
        <v>0</v>
      </c>
      <c r="Q36" s="21">
        <f t="shared" si="8"/>
        <v>0</v>
      </c>
    </row>
    <row r="37" spans="1:17" ht="15.75" thickBot="1">
      <c r="A37" s="25"/>
      <c r="B37" s="25"/>
      <c r="C37" s="26"/>
      <c r="D37" s="43" t="s">
        <v>15</v>
      </c>
      <c r="E37" s="43"/>
      <c r="F37" s="27"/>
      <c r="G37" s="28">
        <f>SUM(G13:G36)</f>
        <v>0</v>
      </c>
      <c r="H37" s="28">
        <f>SUM(H13:H36)</f>
        <v>0</v>
      </c>
      <c r="I37" s="28">
        <f>SUM(I13:I36)</f>
        <v>0</v>
      </c>
      <c r="J37" s="29"/>
      <c r="K37" s="28">
        <f>SUM(K13:K36)</f>
        <v>0</v>
      </c>
      <c r="L37" s="28">
        <f>SUM(L13:L36)</f>
        <v>0</v>
      </c>
      <c r="M37" s="28">
        <f>SUM(M13:M36)</f>
        <v>0</v>
      </c>
      <c r="N37" s="26"/>
      <c r="O37" s="28">
        <f>SUM(O13:O36)</f>
        <v>0</v>
      </c>
      <c r="P37" s="28">
        <f>SUM(P13:P36)</f>
        <v>0</v>
      </c>
      <c r="Q37" s="28">
        <f>SUM(Q13:Q36)</f>
        <v>0</v>
      </c>
    </row>
    <row r="38" spans="1:19" ht="66.75" customHeight="1">
      <c r="A38" s="14"/>
      <c r="B38" s="16"/>
      <c r="C38" s="15"/>
      <c r="N38" s="40" t="s">
        <v>35</v>
      </c>
      <c r="O38" s="40"/>
      <c r="P38" s="40"/>
      <c r="Q38" s="40"/>
      <c r="R38" s="9"/>
      <c r="S38" s="9"/>
    </row>
  </sheetData>
  <sheetProtection/>
  <mergeCells count="17">
    <mergeCell ref="N38:Q38"/>
    <mergeCell ref="A7:Q8"/>
    <mergeCell ref="A10:A11"/>
    <mergeCell ref="B10:B11"/>
    <mergeCell ref="A9:Q9"/>
    <mergeCell ref="D37:E37"/>
    <mergeCell ref="J10:M10"/>
    <mergeCell ref="N10:Q10"/>
    <mergeCell ref="C10:C11"/>
    <mergeCell ref="D10:D11"/>
    <mergeCell ref="B4:E4"/>
    <mergeCell ref="B5:E5"/>
    <mergeCell ref="N1:Q1"/>
    <mergeCell ref="N4:Q4"/>
    <mergeCell ref="N5:Q5"/>
    <mergeCell ref="E10:E11"/>
    <mergeCell ref="F10:I10"/>
  </mergeCells>
  <printOptions horizontalCentered="1"/>
  <pageMargins left="0.1968503937007874" right="0.1968503937007874" top="0.3937007874015748" bottom="0.3937007874015748" header="0.31496062992125984" footer="0.31496062992125984"/>
  <pageSetup fitToHeight="0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:E20"/>
  <sheetViews>
    <sheetView zoomScalePageLayoutView="0" workbookViewId="0" topLeftCell="A1">
      <selection activeCell="E9" sqref="E9"/>
    </sheetView>
  </sheetViews>
  <sheetFormatPr defaultColWidth="9.00390625" defaultRowHeight="12.75"/>
  <sheetData>
    <row r="1" ht="13.5" thickBot="1"/>
    <row r="2" ht="13.5" thickBot="1">
      <c r="C2" s="12">
        <v>6.8</v>
      </c>
    </row>
    <row r="3" ht="13.5" thickBot="1">
      <c r="C3" s="12">
        <v>15</v>
      </c>
    </row>
    <row r="4" ht="13.5" thickBot="1">
      <c r="C4" s="12">
        <v>15</v>
      </c>
    </row>
    <row r="5" ht="12.75">
      <c r="C5" s="12">
        <v>22.5</v>
      </c>
    </row>
    <row r="6" ht="12.75">
      <c r="C6" s="13">
        <v>11.5</v>
      </c>
    </row>
    <row r="7" ht="12.75">
      <c r="C7" s="13">
        <v>20</v>
      </c>
    </row>
    <row r="8" spans="3:5" ht="12.75">
      <c r="C8" s="13">
        <v>20</v>
      </c>
      <c r="E8">
        <v>1.05</v>
      </c>
    </row>
    <row r="9" ht="12.75">
      <c r="C9" s="13">
        <v>20</v>
      </c>
    </row>
    <row r="10" ht="12.75">
      <c r="C10" s="13">
        <v>3.75</v>
      </c>
    </row>
    <row r="11" ht="12.75">
      <c r="C11" s="13">
        <v>11.8</v>
      </c>
    </row>
    <row r="12" ht="12.75">
      <c r="C12" s="13">
        <v>6.25</v>
      </c>
    </row>
    <row r="13" ht="12.75">
      <c r="C13" s="13">
        <v>11.2</v>
      </c>
    </row>
    <row r="14" ht="12.75">
      <c r="C14" s="13">
        <v>10.6</v>
      </c>
    </row>
    <row r="15" ht="12.75">
      <c r="C15" s="13">
        <v>12.5</v>
      </c>
    </row>
    <row r="16" ht="12.75">
      <c r="C16" s="13">
        <v>35</v>
      </c>
    </row>
    <row r="17" ht="12.75">
      <c r="C17" s="13">
        <v>35</v>
      </c>
    </row>
    <row r="18" ht="12.75">
      <c r="C18" s="13">
        <v>35</v>
      </c>
    </row>
    <row r="19" ht="12.75">
      <c r="C19" s="13">
        <v>23.75</v>
      </c>
    </row>
    <row r="20" ht="12.75">
      <c r="C20" s="13">
        <v>13.15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RUP Krosno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zajdeld</dc:creator>
  <cp:keywords/>
  <dc:description/>
  <cp:lastModifiedBy>dietetyk</cp:lastModifiedBy>
  <cp:lastPrinted>2022-12-05T10:16:50Z</cp:lastPrinted>
  <dcterms:created xsi:type="dcterms:W3CDTF">2007-02-15T12:21:49Z</dcterms:created>
  <dcterms:modified xsi:type="dcterms:W3CDTF">2022-12-21T10:17:25Z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e142c8c4-9166-40bd-baa1-ad8384958ba8</vt:lpwstr>
  </property>
  <property fmtid="{D5CDD505-2E9C-101B-9397-08002B2CF9AE}" pid="3" name="bjSaver">
    <vt:lpwstr>ctfIZVd3mRoh4IOIO/MvvVDBkQaqJqGv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5" name="bjDocumentLabelXML-0">
    <vt:lpwstr>ames.com/2008/01/sie/internal/label"&gt;&lt;element uid="d7220eed-17a6-431d-810c-83a0ddfed893" value="" /&gt;&lt;/sisl&gt;</vt:lpwstr>
  </property>
  <property fmtid="{D5CDD505-2E9C-101B-9397-08002B2CF9AE}" pid="6" name="bjDocumentSecurityLabel">
    <vt:lpwstr>[d7220eed-17a6-431d-810c-83a0ddfed893]</vt:lpwstr>
  </property>
  <property fmtid="{D5CDD505-2E9C-101B-9397-08002B2CF9AE}" pid="7" name="bjPortionMark">
    <vt:lpwstr>[JAW]</vt:lpwstr>
  </property>
  <property fmtid="{D5CDD505-2E9C-101B-9397-08002B2CF9AE}" pid="8" name="bjClsUserRVM">
    <vt:lpwstr>[]</vt:lpwstr>
  </property>
</Properties>
</file>